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ehno\Documents\Codex\2026-10-04\new-chat\outputs\article-09\"/>
    </mc:Choice>
  </mc:AlternateContent>
  <xr:revisionPtr revIDLastSave="0" documentId="13_ncr:1_{510D45FB-5E1F-4271-BE57-BF79E87BE22C}" xr6:coauthVersionLast="47" xr6:coauthVersionMax="47" xr10:uidLastSave="{00000000-0000-0000-0000-000000000000}"/>
  <bookViews>
    <workbookView xWindow="5760" yWindow="3276" windowWidth="17280" windowHeight="8964" activeTab="1" xr2:uid="{00000000-000D-0000-FFFF-FFFF00000000}"/>
  </bookViews>
  <sheets>
    <sheet name="Curve" sheetId="1" r:id="rId1"/>
    <sheet name="Plan" sheetId="2" r:id="rId2"/>
    <sheet name="Actua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3" l="1"/>
  <c r="C12" i="3"/>
  <c r="C11" i="3"/>
  <c r="C10" i="3"/>
  <c r="C9" i="3"/>
  <c r="C8" i="3"/>
  <c r="C7" i="3"/>
  <c r="C6" i="3"/>
  <c r="B13" i="1"/>
  <c r="B12" i="1"/>
  <c r="B11" i="1"/>
  <c r="C10" i="1"/>
  <c r="E10" i="1" s="1"/>
  <c r="B10" i="1"/>
  <c r="C9" i="1"/>
  <c r="E9" i="1" s="1"/>
  <c r="B9" i="1"/>
  <c r="E8" i="1"/>
  <c r="D8" i="1"/>
  <c r="C8" i="1"/>
  <c r="B8" i="1"/>
  <c r="C7" i="1"/>
  <c r="E7" i="1" s="1"/>
  <c r="B7" i="1"/>
  <c r="C6" i="1"/>
  <c r="E6" i="1" s="1"/>
  <c r="B6" i="1"/>
  <c r="D10" i="1" l="1"/>
  <c r="D7" i="1"/>
  <c r="D6" i="1"/>
  <c r="D9" i="1"/>
</calcChain>
</file>

<file path=xl/sharedStrings.xml><?xml version="1.0" encoding="utf-8"?>
<sst xmlns="http://schemas.openxmlformats.org/spreadsheetml/2006/main" count="66" uniqueCount="45">
  <si>
    <t>نمودار پیشرفت تجمعی برنامه و واقعی</t>
  </si>
  <si>
    <t>مثال آموزشی ۸ بسته منتخب | تاریخ وضعیت 2026-11-08 | این نمودار، پیشرفت کل ساختمان نیست.</t>
  </si>
  <si>
    <t>پایان هفته</t>
  </si>
  <si>
    <t>برنامه
تجمعی</t>
  </si>
  <si>
    <t>واقعی
تجمعی</t>
  </si>
  <si>
    <t>افزایش
هفته</t>
  </si>
  <si>
    <t>اختلاف
واحد درصد</t>
  </si>
  <si>
    <t>تاریخ
نمودار</t>
  </si>
  <si>
    <t>10-11</t>
  </si>
  <si>
    <t>10-18</t>
  </si>
  <si>
    <t>10-25</t>
  </si>
  <si>
    <t>11-01</t>
  </si>
  <si>
    <t>11-08</t>
  </si>
  <si>
    <t>11-15</t>
  </si>
  <si>
    <t>11-22</t>
  </si>
  <si>
    <t>11-29</t>
  </si>
  <si>
    <t>در پایان هفته پنجم: برنامه ۵۲٫۷۵٪، واقعی ۵۲٪، فاصله ۰٫۷۵ واحد درصد. افزایش همان هفته ۱۱ واحد درصد است.</t>
  </si>
  <si>
    <t>به‌روزرسانی: ابتدا درصد تجمعی همه ۸ بسته را در ستون هفته جدید Actual ثبت کنید؛ سپس فرمول‌های C تا E هفته قبل را یک ردیف پایین کپی کنید. آینده را با صفر پر نکنید.</t>
  </si>
  <si>
    <t>#N/A یعنی داده یک هفته ناقص است یا جمع وزن‌ها معتبر نیست؛ ورودی را اصلاح کنید. دوره‌ها هفتگی و منظم‌اند؛ برای تاریخ‌های نامنظم از نمودار XY استفاده کنید.</t>
  </si>
  <si>
    <t>مرجع فرمول: https://support.microsoft.com/en-us/excel/functions/sumproduct-function | تاریخ‌ها میلادی‌اند.</t>
  </si>
  <si>
    <t>ورودی پیشرفت تجمعی برنامه</t>
  </si>
  <si>
    <t>مثال فرضی آموزشی MS-DEMO-01؛ فقط ۸ بسته منتخب. وزن‌ها و دامنه در همه هفته‌ها یکسان‌اند. اعداد آبی ورودی‌اند.</t>
  </si>
  <si>
    <t>کد WBS</t>
  </si>
  <si>
    <t>بسته منتخب</t>
  </si>
  <si>
    <t>وزن</t>
  </si>
  <si>
    <t>1.1.1</t>
  </si>
  <si>
    <t>حصار موقت و مسیر دسترسی</t>
  </si>
  <si>
    <t>1.2.3</t>
  </si>
  <si>
    <t>فونداسیون بتنی</t>
  </si>
  <si>
    <t>1.3.1</t>
  </si>
  <si>
    <t>بتن اسکلت طبقه ۱</t>
  </si>
  <si>
    <t>1.3.2</t>
  </si>
  <si>
    <t>بتن اسکلت طبقه ۲</t>
  </si>
  <si>
    <t>1.4.1</t>
  </si>
  <si>
    <t>دیوارچینی طبقه ۱</t>
  </si>
  <si>
    <t>1.5.1</t>
  </si>
  <si>
    <t>لوله‌کشی آب و فاضلاب</t>
  </si>
  <si>
    <t>1.6.2</t>
  </si>
  <si>
    <t>نازک‌کاری نهایی طبقه ۱</t>
  </si>
  <si>
    <t>1.8.3</t>
  </si>
  <si>
    <t>مدارک چون‌ساخت و بهره‌برداری</t>
  </si>
  <si>
    <t>هفته‌های دیگر، تکمیل فرضی این مثال‌اند؛ رسیدن این ۸ بسته به ۱۰۰٪ به معنی پایان کل ساختمان نیست.</t>
  </si>
  <si>
    <t>مبنای هفته چهارم و پنجم: نمونه منتشرشده پیشرفت فیزیکی مدیرساخت. سایر هفته‌ها فرضی‌اند. وزن را فقط در Plan اصلاح کنید؛ وزن Actual برای نمایش است و خروجی از وزن‌های Plan استفاده می‌کند.</t>
  </si>
  <si>
    <t>ورودی پیشرفت تجمعی واقعی</t>
  </si>
  <si>
    <t>تاریخ وضعیت: 2026-11-08. ستون‌های هفته آینده واقعاً خالی‌اند؛ صفر یعنی کار اندازه‌گیری شده ولی پیشرفت آن صفر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</si>
</sst>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>
    <font>
      <sz val="11"/>
      <name val="Carlito"/>
    </font>
    <font>
      <sz val="18"/>
      <color rgb="FF174B35"/>
      <name val="IRANSansWeb(FaNum)"/>
      <family val="2"/>
    </font>
    <font>
      <sz val="11"/>
      <name val="IRANSansWeb(FaNum)"/>
      <family val="2"/>
    </font>
    <font>
      <sz val="13"/>
      <color rgb="FF555555"/>
      <name val="IRANSansWeb(FaNum)"/>
      <family val="2"/>
    </font>
    <font>
      <sz val="13"/>
      <name val="IRANSansWeb(FaNum)"/>
      <family val="2"/>
    </font>
    <font>
      <b/>
      <sz val="13"/>
      <color rgb="FFFFFFFF"/>
      <name val="IRANSansWeb(FaNum)"/>
      <family val="2"/>
    </font>
    <font>
      <b/>
      <sz val="11"/>
      <color rgb="FFFFFFFF"/>
      <name val="IRANSansWeb(FaNum)"/>
      <family val="2"/>
    </font>
  </fonts>
  <fills count="5">
    <fill>
      <patternFill patternType="none"/>
    </fill>
    <fill>
      <patternFill patternType="gray125"/>
    </fill>
    <fill>
      <patternFill patternType="solid">
        <fgColor rgb="FF174B35"/>
      </patternFill>
    </fill>
    <fill>
      <patternFill patternType="solid">
        <fgColor rgb="FFEDF5FD"/>
      </patternFill>
    </fill>
    <fill>
      <patternFill patternType="solid">
        <fgColor rgb="FFE8F0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3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right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10" fontId="2" fillId="4" borderId="0" xfId="0" applyNumberFormat="1" applyFont="1" applyFill="1" applyBorder="1" applyAlignment="1">
      <alignment horizontal="right" vertical="center" wrapText="1"/>
    </xf>
    <xf numFmtId="10" fontId="2" fillId="3" borderId="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fa-IR" baseline="0">
                <a:latin typeface="IRANSansWeb(FaNum)" panose="020B0506030804020204" pitchFamily="34" charset="-78"/>
                <a:cs typeface="IRANSansWeb(FaNum)" panose="020B0506030804020204" pitchFamily="34" charset="-78"/>
              </a:rPr>
              <a:t>پیشرفت تجمعی ۸ بسته منتخب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برنامه تجمعی</c:v>
          </c:tx>
          <c:spPr>
            <a:ln w="19050">
              <a:solidFill>
                <a:srgbClr val="748A7B"/>
              </a:solidFill>
              <a:prstDash val="dash"/>
            </a:ln>
          </c:spPr>
          <c:marker>
            <c:symbol val="none"/>
          </c:marker>
          <c:cat>
            <c:strRef>
              <c:f>Curve!$F$6:$F$13</c:f>
              <c:strCache>
                <c:ptCount val="8"/>
                <c:pt idx="0">
                  <c:v>10-11</c:v>
                </c:pt>
                <c:pt idx="1">
                  <c:v>10-18</c:v>
                </c:pt>
                <c:pt idx="2">
                  <c:v>10-25</c:v>
                </c:pt>
                <c:pt idx="3">
                  <c:v>11-01</c:v>
                </c:pt>
                <c:pt idx="4">
                  <c:v>11-08</c:v>
                </c:pt>
                <c:pt idx="5">
                  <c:v>11-15</c:v>
                </c:pt>
                <c:pt idx="6">
                  <c:v>11-22</c:v>
                </c:pt>
                <c:pt idx="7">
                  <c:v>11-29</c:v>
                </c:pt>
              </c:strCache>
            </c:strRef>
          </c:cat>
          <c:val>
            <c:numRef>
              <c:f>Curve!$B$6:$B$13</c:f>
              <c:numCache>
                <c:formatCode>0.00%</c:formatCode>
                <c:ptCount val="8"/>
                <c:pt idx="0">
                  <c:v>0.05</c:v>
                </c:pt>
                <c:pt idx="1">
                  <c:v>0.13</c:v>
                </c:pt>
                <c:pt idx="2">
                  <c:v>0.25</c:v>
                </c:pt>
                <c:pt idx="3">
                  <c:v>0.42000000000000004</c:v>
                </c:pt>
                <c:pt idx="4">
                  <c:v>0.52749999999999997</c:v>
                </c:pt>
                <c:pt idx="5">
                  <c:v>0.7300000000000002</c:v>
                </c:pt>
                <c:pt idx="6">
                  <c:v>0.89000000000000012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63-4A09-A4DC-DE7F6067A124}"/>
            </c:ext>
          </c:extLst>
        </c:ser>
        <c:ser>
          <c:idx val="1"/>
          <c:order val="1"/>
          <c:tx>
            <c:v>واقعی تجمعی</c:v>
          </c:tx>
          <c:spPr>
            <a:ln w="19050">
              <a:solidFill>
                <a:srgbClr val="174B35"/>
              </a:solidFill>
              <a:prstDash val="solid"/>
            </a:ln>
          </c:spPr>
          <c:marker>
            <c:symbol val="none"/>
          </c:marker>
          <c:cat>
            <c:strRef>
              <c:f>Curve!$F$6:$F$13</c:f>
              <c:strCache>
                <c:ptCount val="8"/>
                <c:pt idx="0">
                  <c:v>10-11</c:v>
                </c:pt>
                <c:pt idx="1">
                  <c:v>10-18</c:v>
                </c:pt>
                <c:pt idx="2">
                  <c:v>10-25</c:v>
                </c:pt>
                <c:pt idx="3">
                  <c:v>11-01</c:v>
                </c:pt>
                <c:pt idx="4">
                  <c:v>11-08</c:v>
                </c:pt>
                <c:pt idx="5">
                  <c:v>11-15</c:v>
                </c:pt>
                <c:pt idx="6">
                  <c:v>11-22</c:v>
                </c:pt>
                <c:pt idx="7">
                  <c:v>11-29</c:v>
                </c:pt>
              </c:strCache>
            </c:strRef>
          </c:cat>
          <c:val>
            <c:numRef>
              <c:f>Curve!$C$6:$C$13</c:f>
              <c:numCache>
                <c:formatCode>0.00%</c:formatCode>
                <c:ptCount val="8"/>
                <c:pt idx="0">
                  <c:v>0.05</c:v>
                </c:pt>
                <c:pt idx="1">
                  <c:v>0.12</c:v>
                </c:pt>
                <c:pt idx="2">
                  <c:v>0.22000000000000003</c:v>
                </c:pt>
                <c:pt idx="3">
                  <c:v>0.41000000000000003</c:v>
                </c:pt>
                <c:pt idx="4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63-4A09-A4DC-DE7F6067A1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txPr>
    <a:bodyPr/>
    <a:lstStyle/>
    <a:p>
      <a:pPr>
        <a:defRPr baseline="0">
          <a:latin typeface="IRANSansWeb(FaNum)" panose="020B0506030804020204" pitchFamily="34" charset="-78"/>
          <a:cs typeface="IRANSansWeb(FaNum)" panose="020B0506030804020204" pitchFamily="34" charset="-7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15</xdr:col>
      <xdr:colOff>0</xdr:colOff>
      <xdr:row>17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4B35"/>
  </sheetPr>
  <dimension ref="A1:O27"/>
  <sheetViews>
    <sheetView showGridLines="0" zoomScale="75" zoomScaleNormal="75" workbookViewId="0">
      <selection sqref="A1:XFD1048576"/>
    </sheetView>
  </sheetViews>
  <sheetFormatPr defaultRowHeight="18"/>
  <cols>
    <col min="1" max="1" width="14.69921875" style="2" customWidth="1"/>
    <col min="2" max="4" width="14.3984375" style="2" customWidth="1"/>
    <col min="5" max="5" width="15.59765625" style="2" customWidth="1"/>
    <col min="6" max="6" width="11.19921875" style="2" customWidth="1"/>
    <col min="7" max="7" width="3.09765625" style="2" customWidth="1"/>
    <col min="8" max="15" width="11.19921875" style="2" customWidth="1"/>
    <col min="16" max="16384" width="8.796875" style="2"/>
  </cols>
  <sheetData>
    <row r="1" spans="1:15" ht="42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1.9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31.9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31.9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60" customHeight="1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4"/>
      <c r="H5" s="4"/>
      <c r="I5" s="4"/>
      <c r="J5" s="4"/>
      <c r="K5" s="4"/>
      <c r="L5" s="4"/>
      <c r="M5" s="4"/>
      <c r="N5" s="4"/>
      <c r="O5" s="4"/>
    </row>
    <row r="6" spans="1:15" ht="30" customHeight="1">
      <c r="A6" s="6">
        <v>46306</v>
      </c>
      <c r="B6" s="7">
        <f>IF(AND(COUNT(Plan!D6:D13)=8,SUM(Plan!$C$6:$C$13)&gt;0),SUMPRODUCT(Plan!$C$6:$C$13,Plan!D6:D13)/SUM(Plan!$C$6:$C$13),NA())</f>
        <v>0.05</v>
      </c>
      <c r="C6" s="7">
        <f>IF(AND(COUNT(Actual!D6:D13)=8,SUM(Plan!$C$6:$C$13)&gt;0),SUMPRODUCT(Plan!$C$6:$C$13,Actual!D6:D13)/SUM(Plan!$C$6:$C$13),NA())</f>
        <v>0.05</v>
      </c>
      <c r="D6" s="7">
        <f>C6</f>
        <v>0.05</v>
      </c>
      <c r="E6" s="8">
        <f>(C6-B6)*100</f>
        <v>0</v>
      </c>
      <c r="F6" s="9" t="s">
        <v>8</v>
      </c>
      <c r="G6" s="4"/>
      <c r="H6" s="4"/>
      <c r="I6" s="4"/>
      <c r="J6" s="4"/>
      <c r="K6" s="4"/>
      <c r="L6" s="4"/>
      <c r="M6" s="4"/>
      <c r="N6" s="4"/>
      <c r="O6" s="4"/>
    </row>
    <row r="7" spans="1:15" ht="30" customHeight="1">
      <c r="A7" s="6">
        <v>46313</v>
      </c>
      <c r="B7" s="7">
        <f>IF(AND(COUNT(Plan!E6:E13)=8,SUM(Plan!$C$6:$C$13)&gt;0),SUMPRODUCT(Plan!$C$6:$C$13,Plan!E6:E13)/SUM(Plan!$C$6:$C$13),NA())</f>
        <v>0.13</v>
      </c>
      <c r="C7" s="7">
        <f>IF(AND(COUNT(Actual!E6:E13)=8,SUM(Plan!$C$6:$C$13)&gt;0),SUMPRODUCT(Plan!$C$6:$C$13,Actual!E6:E13)/SUM(Plan!$C$6:$C$13),NA())</f>
        <v>0.12</v>
      </c>
      <c r="D7" s="7">
        <f>C7-C6</f>
        <v>6.9999999999999993E-2</v>
      </c>
      <c r="E7" s="8">
        <f>(C7-B7)*100</f>
        <v>-1.0000000000000009</v>
      </c>
      <c r="F7" s="9" t="s">
        <v>9</v>
      </c>
      <c r="G7" s="4"/>
      <c r="H7" s="4"/>
      <c r="I7" s="4"/>
      <c r="J7" s="4"/>
      <c r="K7" s="4"/>
      <c r="L7" s="4"/>
      <c r="M7" s="4"/>
      <c r="N7" s="4"/>
      <c r="O7" s="4"/>
    </row>
    <row r="8" spans="1:15" ht="30" customHeight="1">
      <c r="A8" s="6">
        <v>46320</v>
      </c>
      <c r="B8" s="7">
        <f>IF(AND(COUNT(Plan!F6:F13)=8,SUM(Plan!$C$6:$C$13)&gt;0),SUMPRODUCT(Plan!$C$6:$C$13,Plan!F6:F13)/SUM(Plan!$C$6:$C$13),NA())</f>
        <v>0.25</v>
      </c>
      <c r="C8" s="7">
        <f>IF(AND(COUNT(Actual!F6:F13)=8,SUM(Plan!$C$6:$C$13)&gt;0),SUMPRODUCT(Plan!$C$6:$C$13,Actual!F6:F13)/SUM(Plan!$C$6:$C$13),NA())</f>
        <v>0.22000000000000003</v>
      </c>
      <c r="D8" s="7">
        <f>C8-C7</f>
        <v>0.10000000000000003</v>
      </c>
      <c r="E8" s="8">
        <f>(C8-B8)*100</f>
        <v>-2.9999999999999973</v>
      </c>
      <c r="F8" s="9" t="s">
        <v>10</v>
      </c>
      <c r="G8" s="4"/>
      <c r="H8" s="4"/>
      <c r="I8" s="4"/>
      <c r="J8" s="4"/>
      <c r="K8" s="4"/>
      <c r="L8" s="4"/>
      <c r="M8" s="4"/>
      <c r="N8" s="4"/>
      <c r="O8" s="4"/>
    </row>
    <row r="9" spans="1:15" ht="30" customHeight="1">
      <c r="A9" s="6">
        <v>46327</v>
      </c>
      <c r="B9" s="7">
        <f>IF(AND(COUNT(Plan!G6:G13)=8,SUM(Plan!$C$6:$C$13)&gt;0),SUMPRODUCT(Plan!$C$6:$C$13,Plan!G6:G13)/SUM(Plan!$C$6:$C$13),NA())</f>
        <v>0.42000000000000004</v>
      </c>
      <c r="C9" s="7">
        <f>IF(AND(COUNT(Actual!G6:G13)=8,SUM(Plan!$C$6:$C$13)&gt;0),SUMPRODUCT(Plan!$C$6:$C$13,Actual!G6:G13)/SUM(Plan!$C$6:$C$13),NA())</f>
        <v>0.41000000000000003</v>
      </c>
      <c r="D9" s="7">
        <f>C9-C8</f>
        <v>0.19</v>
      </c>
      <c r="E9" s="8">
        <f>(C9-B9)*100</f>
        <v>-1.0000000000000009</v>
      </c>
      <c r="F9" s="9" t="s">
        <v>11</v>
      </c>
      <c r="G9" s="4"/>
      <c r="H9" s="4"/>
      <c r="I9" s="4"/>
      <c r="J9" s="4"/>
      <c r="K9" s="4"/>
      <c r="L9" s="4"/>
      <c r="M9" s="4"/>
      <c r="N9" s="4"/>
      <c r="O9" s="4"/>
    </row>
    <row r="10" spans="1:15" ht="30" customHeight="1">
      <c r="A10" s="6">
        <v>46334</v>
      </c>
      <c r="B10" s="7">
        <f>IF(AND(COUNT(Plan!H6:H13)=8,SUM(Plan!$C$6:$C$13)&gt;0),SUMPRODUCT(Plan!$C$6:$C$13,Plan!H6:H13)/SUM(Plan!$C$6:$C$13),NA())</f>
        <v>0.52749999999999997</v>
      </c>
      <c r="C10" s="7">
        <f>IF(AND(COUNT(Actual!H6:H13)=8,SUM(Plan!$C$6:$C$13)&gt;0),SUMPRODUCT(Plan!$C$6:$C$13,Actual!H6:H13)/SUM(Plan!$C$6:$C$13),NA())</f>
        <v>0.52</v>
      </c>
      <c r="D10" s="7">
        <f>C10-C9</f>
        <v>0.10999999999999999</v>
      </c>
      <c r="E10" s="8">
        <f>(C10-B10)*100</f>
        <v>-0.74999999999999512</v>
      </c>
      <c r="F10" s="9" t="s">
        <v>12</v>
      </c>
      <c r="G10" s="4"/>
      <c r="H10" s="4"/>
      <c r="I10" s="4"/>
      <c r="J10" s="4"/>
      <c r="K10" s="4"/>
      <c r="L10" s="4"/>
      <c r="M10" s="4"/>
      <c r="N10" s="4"/>
      <c r="O10" s="4"/>
    </row>
    <row r="11" spans="1:15" ht="30" customHeight="1">
      <c r="A11" s="6">
        <v>46341</v>
      </c>
      <c r="B11" s="7">
        <f>IF(AND(COUNT(Plan!I6:I13)=8,SUM(Plan!$C$6:$C$13)&gt;0),SUMPRODUCT(Plan!$C$6:$C$13,Plan!I6:I13)/SUM(Plan!$C$6:$C$13),NA())</f>
        <v>0.7300000000000002</v>
      </c>
      <c r="C11" s="7"/>
      <c r="D11" s="7"/>
      <c r="E11" s="8"/>
      <c r="F11" s="9" t="s">
        <v>13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ht="30" customHeight="1">
      <c r="A12" s="6">
        <v>46348</v>
      </c>
      <c r="B12" s="7">
        <f>IF(AND(COUNT(Plan!J6:J13)=8,SUM(Plan!$C$6:$C$13)&gt;0),SUMPRODUCT(Plan!$C$6:$C$13,Plan!J6:J13)/SUM(Plan!$C$6:$C$13),NA())</f>
        <v>0.89000000000000012</v>
      </c>
      <c r="C12" s="7"/>
      <c r="D12" s="7"/>
      <c r="E12" s="8"/>
      <c r="F12" s="9" t="s">
        <v>14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ht="30" customHeight="1">
      <c r="A13" s="6">
        <v>46355</v>
      </c>
      <c r="B13" s="7">
        <f>IF(AND(COUNT(Plan!K6:K13)=8,SUM(Plan!$C$6:$C$13)&gt;0),SUMPRODUCT(Plan!$C$6:$C$13,Plan!K6:K13)/SUM(Plan!$C$6:$C$13),NA())</f>
        <v>1</v>
      </c>
      <c r="C13" s="7"/>
      <c r="D13" s="7"/>
      <c r="E13" s="8"/>
      <c r="F13" s="9" t="s">
        <v>15</v>
      </c>
      <c r="G13" s="4"/>
      <c r="H13" s="4"/>
      <c r="I13" s="4"/>
      <c r="J13" s="4"/>
      <c r="K13" s="4"/>
      <c r="L13" s="4"/>
      <c r="M13" s="4"/>
      <c r="N13" s="4"/>
      <c r="O13" s="4"/>
    </row>
    <row r="14" spans="1:15" ht="31.9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31.95" customHeight="1">
      <c r="A15" s="3" t="s">
        <v>16</v>
      </c>
      <c r="B15" s="3"/>
      <c r="C15" s="3"/>
      <c r="D15" s="3"/>
      <c r="E15" s="3"/>
      <c r="F15" s="3"/>
      <c r="G15" s="4"/>
      <c r="H15" s="4"/>
      <c r="I15" s="4"/>
      <c r="J15" s="4"/>
      <c r="K15" s="4"/>
      <c r="L15" s="4"/>
      <c r="M15" s="4"/>
      <c r="N15" s="4"/>
      <c r="O15" s="4"/>
    </row>
    <row r="16" spans="1:15" ht="31.95" customHeight="1">
      <c r="A16" s="3"/>
      <c r="B16" s="3"/>
      <c r="C16" s="3"/>
      <c r="D16" s="3"/>
      <c r="E16" s="3"/>
      <c r="F16" s="3"/>
      <c r="G16" s="4"/>
      <c r="H16" s="4"/>
      <c r="I16" s="4"/>
      <c r="J16" s="4"/>
      <c r="K16" s="4"/>
      <c r="L16" s="4"/>
      <c r="M16" s="4"/>
      <c r="N16" s="4"/>
      <c r="O16" s="4"/>
    </row>
    <row r="17" spans="1:15" ht="31.95" customHeight="1">
      <c r="A17" s="3"/>
      <c r="B17" s="3"/>
      <c r="C17" s="3"/>
      <c r="D17" s="3"/>
      <c r="E17" s="3"/>
      <c r="F17" s="3"/>
      <c r="G17" s="4"/>
      <c r="H17" s="4"/>
      <c r="I17" s="4"/>
      <c r="J17" s="4"/>
      <c r="K17" s="4"/>
      <c r="L17" s="4"/>
      <c r="M17" s="4"/>
      <c r="N17" s="4"/>
      <c r="O17" s="4"/>
    </row>
    <row r="18" spans="1:15" ht="31.9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31.9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31.95" customHeight="1">
      <c r="A20" s="3" t="s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31.9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31.9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31.95" customHeight="1">
      <c r="A23" s="3" t="s">
        <v>18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31.9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31.9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31.95" customHeight="1">
      <c r="A26" s="3" t="s">
        <v>19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31.9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</sheetData>
  <mergeCells count="6">
    <mergeCell ref="A26:O27"/>
    <mergeCell ref="A1:O1"/>
    <mergeCell ref="A2:O3"/>
    <mergeCell ref="A15:F17"/>
    <mergeCell ref="A20:O21"/>
    <mergeCell ref="A23:O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4B35"/>
  </sheetPr>
  <dimension ref="A1:K20"/>
  <sheetViews>
    <sheetView showGridLines="0" tabSelected="1" topLeftCell="A5" workbookViewId="0">
      <selection activeCell="A5" sqref="A5:F13"/>
    </sheetView>
  </sheetViews>
  <sheetFormatPr defaultRowHeight="18"/>
  <cols>
    <col min="1" max="1" width="11.8984375" style="2" customWidth="1"/>
    <col min="2" max="2" width="31.19921875" style="2" customWidth="1"/>
    <col min="3" max="3" width="9.3984375" style="2" customWidth="1"/>
    <col min="4" max="11" width="12.19921875" style="2" customWidth="1"/>
    <col min="12" max="16384" width="8.796875" style="2"/>
  </cols>
  <sheetData>
    <row r="1" spans="1:11" ht="42" customHeight="1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1.95" customHeight="1">
      <c r="A2" s="3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1.9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1.9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60" customHeight="1">
      <c r="A5" s="5" t="s">
        <v>22</v>
      </c>
      <c r="B5" s="5" t="s">
        <v>23</v>
      </c>
      <c r="C5" s="5" t="s">
        <v>24</v>
      </c>
      <c r="D5" s="10">
        <v>46306</v>
      </c>
      <c r="E5" s="10">
        <v>46313</v>
      </c>
      <c r="F5" s="10">
        <v>46320</v>
      </c>
      <c r="G5" s="10">
        <v>46327</v>
      </c>
      <c r="H5" s="10">
        <v>46334</v>
      </c>
      <c r="I5" s="10">
        <v>46341</v>
      </c>
      <c r="J5" s="10">
        <v>46348</v>
      </c>
      <c r="K5" s="10">
        <v>46355</v>
      </c>
    </row>
    <row r="6" spans="1:11" ht="48" customHeight="1">
      <c r="A6" s="9" t="s">
        <v>25</v>
      </c>
      <c r="B6" s="4" t="s">
        <v>26</v>
      </c>
      <c r="C6" s="12">
        <v>0.05</v>
      </c>
      <c r="D6" s="12">
        <v>1</v>
      </c>
      <c r="E6" s="12">
        <v>1</v>
      </c>
      <c r="F6" s="12">
        <v>1</v>
      </c>
      <c r="G6" s="12">
        <v>1</v>
      </c>
      <c r="H6" s="12">
        <v>1</v>
      </c>
      <c r="I6" s="12">
        <v>1</v>
      </c>
      <c r="J6" s="12">
        <v>1</v>
      </c>
      <c r="K6" s="12">
        <v>1</v>
      </c>
    </row>
    <row r="7" spans="1:11" ht="48" customHeight="1">
      <c r="A7" s="9" t="s">
        <v>27</v>
      </c>
      <c r="B7" s="4" t="s">
        <v>28</v>
      </c>
      <c r="C7" s="12">
        <v>0.2</v>
      </c>
      <c r="D7" s="12">
        <v>0</v>
      </c>
      <c r="E7" s="12">
        <v>0.4</v>
      </c>
      <c r="F7" s="12">
        <v>0.8</v>
      </c>
      <c r="G7" s="12">
        <v>1</v>
      </c>
      <c r="H7" s="12">
        <v>1</v>
      </c>
      <c r="I7" s="12">
        <v>1</v>
      </c>
      <c r="J7" s="12">
        <v>1</v>
      </c>
      <c r="K7" s="12">
        <v>1</v>
      </c>
    </row>
    <row r="8" spans="1:11" ht="48" customHeight="1">
      <c r="A8" s="9" t="s">
        <v>29</v>
      </c>
      <c r="B8" s="4" t="s">
        <v>30</v>
      </c>
      <c r="C8" s="12">
        <v>0.2</v>
      </c>
      <c r="D8" s="12">
        <v>0</v>
      </c>
      <c r="E8" s="12">
        <v>0</v>
      </c>
      <c r="F8" s="12">
        <v>0.2</v>
      </c>
      <c r="G8" s="12">
        <v>0.8</v>
      </c>
      <c r="H8" s="12">
        <v>1</v>
      </c>
      <c r="I8" s="12">
        <v>1</v>
      </c>
      <c r="J8" s="12">
        <v>1</v>
      </c>
      <c r="K8" s="12">
        <v>1</v>
      </c>
    </row>
    <row r="9" spans="1:11" ht="48" customHeight="1">
      <c r="A9" s="9" t="s">
        <v>31</v>
      </c>
      <c r="B9" s="4" t="s">
        <v>32</v>
      </c>
      <c r="C9" s="12">
        <v>0.2</v>
      </c>
      <c r="D9" s="12">
        <v>0</v>
      </c>
      <c r="E9" s="12">
        <v>0</v>
      </c>
      <c r="F9" s="12">
        <v>0</v>
      </c>
      <c r="G9" s="12">
        <v>0.05</v>
      </c>
      <c r="H9" s="12">
        <v>0.2</v>
      </c>
      <c r="I9" s="12">
        <v>0.8</v>
      </c>
      <c r="J9" s="12">
        <v>1</v>
      </c>
      <c r="K9" s="12">
        <v>1</v>
      </c>
    </row>
    <row r="10" spans="1:11" ht="48" customHeight="1">
      <c r="A10" s="9" t="s">
        <v>33</v>
      </c>
      <c r="B10" s="4" t="s">
        <v>34</v>
      </c>
      <c r="C10" s="12">
        <v>0.1</v>
      </c>
      <c r="D10" s="12">
        <v>0</v>
      </c>
      <c r="E10" s="12">
        <v>0</v>
      </c>
      <c r="F10" s="12">
        <v>0</v>
      </c>
      <c r="G10" s="12">
        <v>0</v>
      </c>
      <c r="H10" s="12">
        <v>0.375</v>
      </c>
      <c r="I10" s="12">
        <v>0.8</v>
      </c>
      <c r="J10" s="12">
        <v>1</v>
      </c>
      <c r="K10" s="12">
        <v>1</v>
      </c>
    </row>
    <row r="11" spans="1:11" ht="48" customHeight="1">
      <c r="A11" s="9" t="s">
        <v>35</v>
      </c>
      <c r="B11" s="4" t="s">
        <v>36</v>
      </c>
      <c r="C11" s="12">
        <v>0.1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0.4</v>
      </c>
      <c r="J11" s="12">
        <v>0.8</v>
      </c>
      <c r="K11" s="12">
        <v>1</v>
      </c>
    </row>
    <row r="12" spans="1:11" ht="48" customHeight="1">
      <c r="A12" s="9" t="s">
        <v>37</v>
      </c>
      <c r="B12" s="4" t="s">
        <v>38</v>
      </c>
      <c r="C12" s="12">
        <v>0.1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0.6</v>
      </c>
      <c r="K12" s="12">
        <v>1</v>
      </c>
    </row>
    <row r="13" spans="1:11" ht="48" customHeight="1">
      <c r="A13" s="9" t="s">
        <v>39</v>
      </c>
      <c r="B13" s="4" t="s">
        <v>40</v>
      </c>
      <c r="C13" s="12">
        <v>0.05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1</v>
      </c>
    </row>
    <row r="14" spans="1:11" ht="31.9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31.95" customHeight="1">
      <c r="A15" s="3" t="s">
        <v>41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1.9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1.9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31.95" customHeight="1">
      <c r="A18" s="3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31.9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31.9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</sheetData>
  <mergeCells count="4">
    <mergeCell ref="A1:K1"/>
    <mergeCell ref="A2:K3"/>
    <mergeCell ref="A15:K16"/>
    <mergeCell ref="A18:K1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74B35"/>
  </sheetPr>
  <dimension ref="A1:K20"/>
  <sheetViews>
    <sheetView showGridLines="0" workbookViewId="0">
      <selection sqref="A1:XFD1048576"/>
    </sheetView>
  </sheetViews>
  <sheetFormatPr defaultRowHeight="18"/>
  <cols>
    <col min="1" max="1" width="11.8984375" style="2" customWidth="1"/>
    <col min="2" max="2" width="31.19921875" style="2" customWidth="1"/>
    <col min="3" max="3" width="9.3984375" style="2" customWidth="1"/>
    <col min="4" max="11" width="12.19921875" style="2" customWidth="1"/>
    <col min="12" max="16384" width="8.796875" style="2"/>
  </cols>
  <sheetData>
    <row r="1" spans="1:11" ht="42" customHeight="1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1.95" customHeight="1">
      <c r="A2" s="3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1.9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1.9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60" customHeight="1">
      <c r="A5" s="5" t="s">
        <v>22</v>
      </c>
      <c r="B5" s="5" t="s">
        <v>23</v>
      </c>
      <c r="C5" s="5" t="s">
        <v>24</v>
      </c>
      <c r="D5" s="10">
        <v>46306</v>
      </c>
      <c r="E5" s="10">
        <v>46313</v>
      </c>
      <c r="F5" s="10">
        <v>46320</v>
      </c>
      <c r="G5" s="10">
        <v>46327</v>
      </c>
      <c r="H5" s="10">
        <v>46334</v>
      </c>
      <c r="I5" s="10">
        <v>46341</v>
      </c>
      <c r="J5" s="10">
        <v>46348</v>
      </c>
      <c r="K5" s="10">
        <v>46355</v>
      </c>
    </row>
    <row r="6" spans="1:11" ht="48" customHeight="1">
      <c r="A6" s="9" t="s">
        <v>25</v>
      </c>
      <c r="B6" s="4" t="s">
        <v>26</v>
      </c>
      <c r="C6" s="11">
        <f>Plan!C6</f>
        <v>0.05</v>
      </c>
      <c r="D6" s="12">
        <v>1</v>
      </c>
      <c r="E6" s="12">
        <v>1</v>
      </c>
      <c r="F6" s="12">
        <v>1</v>
      </c>
      <c r="G6" s="12">
        <v>1</v>
      </c>
      <c r="H6" s="12">
        <v>1</v>
      </c>
      <c r="I6" s="12"/>
      <c r="J6" s="12"/>
      <c r="K6" s="12"/>
    </row>
    <row r="7" spans="1:11" ht="48" customHeight="1">
      <c r="A7" s="9" t="s">
        <v>27</v>
      </c>
      <c r="B7" s="4" t="s">
        <v>28</v>
      </c>
      <c r="C7" s="11">
        <f>Plan!C7</f>
        <v>0.2</v>
      </c>
      <c r="D7" s="12">
        <v>0</v>
      </c>
      <c r="E7" s="12">
        <v>0.35</v>
      </c>
      <c r="F7" s="12">
        <v>0.75</v>
      </c>
      <c r="G7" s="12">
        <v>1</v>
      </c>
      <c r="H7" s="12">
        <v>1</v>
      </c>
      <c r="I7" s="12"/>
      <c r="J7" s="12"/>
      <c r="K7" s="12"/>
    </row>
    <row r="8" spans="1:11" ht="48" customHeight="1">
      <c r="A8" s="9" t="s">
        <v>29</v>
      </c>
      <c r="B8" s="4" t="s">
        <v>30</v>
      </c>
      <c r="C8" s="11">
        <f>Plan!C8</f>
        <v>0.2</v>
      </c>
      <c r="D8" s="12">
        <v>0</v>
      </c>
      <c r="E8" s="12">
        <v>0</v>
      </c>
      <c r="F8" s="12">
        <v>0.1</v>
      </c>
      <c r="G8" s="12">
        <v>0.8</v>
      </c>
      <c r="H8" s="12">
        <v>1</v>
      </c>
      <c r="I8" s="12"/>
      <c r="J8" s="12"/>
      <c r="K8" s="12"/>
    </row>
    <row r="9" spans="1:11" ht="48" customHeight="1">
      <c r="A9" s="9" t="s">
        <v>31</v>
      </c>
      <c r="B9" s="4" t="s">
        <v>32</v>
      </c>
      <c r="C9" s="11">
        <f>Plan!C9</f>
        <v>0.2</v>
      </c>
      <c r="D9" s="12">
        <v>0</v>
      </c>
      <c r="E9" s="12">
        <v>0</v>
      </c>
      <c r="F9" s="12">
        <v>0</v>
      </c>
      <c r="G9" s="12">
        <v>0</v>
      </c>
      <c r="H9" s="12">
        <v>0.2</v>
      </c>
      <c r="I9" s="12"/>
      <c r="J9" s="12"/>
      <c r="K9" s="12"/>
    </row>
    <row r="10" spans="1:11" ht="48" customHeight="1">
      <c r="A10" s="9" t="s">
        <v>33</v>
      </c>
      <c r="B10" s="4" t="s">
        <v>34</v>
      </c>
      <c r="C10" s="11">
        <f>Plan!C10</f>
        <v>0.1</v>
      </c>
      <c r="D10" s="12">
        <v>0</v>
      </c>
      <c r="E10" s="12">
        <v>0</v>
      </c>
      <c r="F10" s="12">
        <v>0</v>
      </c>
      <c r="G10" s="12">
        <v>0</v>
      </c>
      <c r="H10" s="12">
        <v>0.3</v>
      </c>
      <c r="I10" s="12"/>
      <c r="J10" s="12"/>
      <c r="K10" s="12"/>
    </row>
    <row r="11" spans="1:11" ht="48" customHeight="1">
      <c r="A11" s="9" t="s">
        <v>35</v>
      </c>
      <c r="B11" s="4" t="s">
        <v>36</v>
      </c>
      <c r="C11" s="11">
        <f>Plan!C11</f>
        <v>0.1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/>
      <c r="J11" s="12"/>
      <c r="K11" s="12"/>
    </row>
    <row r="12" spans="1:11" ht="48" customHeight="1">
      <c r="A12" s="9" t="s">
        <v>37</v>
      </c>
      <c r="B12" s="4" t="s">
        <v>38</v>
      </c>
      <c r="C12" s="11">
        <f>Plan!C12</f>
        <v>0.1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/>
      <c r="J12" s="12"/>
      <c r="K12" s="12"/>
    </row>
    <row r="13" spans="1:11" ht="48" customHeight="1">
      <c r="A13" s="9" t="s">
        <v>39</v>
      </c>
      <c r="B13" s="4" t="s">
        <v>40</v>
      </c>
      <c r="C13" s="11">
        <f>Plan!C13</f>
        <v>0.05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/>
      <c r="J13" s="12"/>
      <c r="K13" s="12"/>
    </row>
    <row r="14" spans="1:11" ht="31.9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31.95" customHeight="1">
      <c r="A15" s="3" t="s">
        <v>44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1.9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1.9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31.95" customHeight="1">
      <c r="A18" s="3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31.9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31.9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</sheetData>
  <mergeCells count="4">
    <mergeCell ref="A1:K1"/>
    <mergeCell ref="A2:K3"/>
    <mergeCell ref="A15:K16"/>
    <mergeCell ref="A18:K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Curve</vt:lpstr>
      <vt:lpstr>Plan</vt:lpstr>
      <vt:lpstr>Actual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behnood rahbari</cp:lastModifiedBy>
  <dcterms:modified xsi:type="dcterms:W3CDTF">2026-10-09T15:28:22Z</dcterms:modified>
</cp:coreProperties>
</file>